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5C3A28CF-67DF-47BB-A7F6-1C7C35A9AD9F}" xr6:coauthVersionLast="45" xr6:coauthVersionMax="45" xr10:uidLastSave="{00000000-0000-0000-0000-000000000000}"/>
  <bookViews>
    <workbookView xWindow="-8592" yWindow="960" windowWidth="17280" windowHeight="8964" firstSheet="2" activeTab="2" xr2:uid="{00000000-000D-0000-FFFF-FFFF00000000}"/>
  </bookViews>
  <sheets>
    <sheet name="Funktion Anfahrten auslesen" sheetId="1" r:id="rId1"/>
    <sheet name="Funktion Referenzen auslesen" sheetId="2" r:id="rId2"/>
    <sheet name="Umrechnungsfunktion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3" l="1"/>
  <c r="J21" i="3"/>
  <c r="H21" i="3"/>
  <c r="I20" i="3"/>
  <c r="J20" i="3"/>
  <c r="K20" i="3"/>
  <c r="H20" i="3"/>
  <c r="K19" i="3"/>
  <c r="I19" i="3"/>
  <c r="J19" i="3"/>
  <c r="H19" i="3"/>
  <c r="J18" i="3"/>
  <c r="I18" i="3"/>
  <c r="H18" i="3"/>
  <c r="D18" i="3"/>
  <c r="D19" i="3" s="1"/>
  <c r="D20" i="3" s="1"/>
  <c r="E18" i="3"/>
  <c r="E19" i="3" s="1"/>
  <c r="F9" i="3"/>
  <c r="E9" i="3"/>
  <c r="D9" i="3"/>
  <c r="L9" i="3"/>
  <c r="K9" i="3"/>
  <c r="J9" i="3"/>
  <c r="L8" i="3"/>
  <c r="K7" i="3"/>
  <c r="J6" i="3"/>
  <c r="F8" i="3"/>
  <c r="E7" i="3"/>
  <c r="D6" i="3"/>
  <c r="F20" i="3" l="1"/>
  <c r="E20" i="3"/>
  <c r="G20" i="3"/>
</calcChain>
</file>

<file path=xl/sharedStrings.xml><?xml version="1.0" encoding="utf-8"?>
<sst xmlns="http://schemas.openxmlformats.org/spreadsheetml/2006/main" count="196" uniqueCount="67">
  <si>
    <t>Komponente:</t>
  </si>
  <si>
    <t xml:space="preserve">Projekt: </t>
  </si>
  <si>
    <t>Automatisierung MircoC</t>
  </si>
  <si>
    <t>Funktion Anfahrten auslesen</t>
  </si>
  <si>
    <t>Nr.</t>
  </si>
  <si>
    <t>Übergabe</t>
  </si>
  <si>
    <t>Erwartetes Ergebnis</t>
  </si>
  <si>
    <t>Eingetroffenes Ergebnis</t>
  </si>
  <si>
    <t>Verbesserung</t>
  </si>
  <si>
    <t>X1000Y1000Z1000F1000</t>
  </si>
  <si>
    <t>XY1000ZF1000</t>
  </si>
  <si>
    <t>X1000YZF1000</t>
  </si>
  <si>
    <t>Anfahrten[0]</t>
  </si>
  <si>
    <t>Anfahrten[1]</t>
  </si>
  <si>
    <t>Anfahrten[2]</t>
  </si>
  <si>
    <t>Anfahrten[3]</t>
  </si>
  <si>
    <t>i.O.</t>
  </si>
  <si>
    <t>n.i.O.</t>
  </si>
  <si>
    <t>X</t>
  </si>
  <si>
    <t>XYZ1000F1000</t>
  </si>
  <si>
    <t>XYZF1000</t>
  </si>
  <si>
    <t>Beliebig</t>
  </si>
  <si>
    <t>Wird nicht ausgelesen</t>
  </si>
  <si>
    <t>X5V9T</t>
  </si>
  <si>
    <t>Ungültige Eingabe</t>
  </si>
  <si>
    <t>Funktion Referenzen auslesen</t>
  </si>
  <si>
    <t>U1000V1000W1000</t>
  </si>
  <si>
    <t>U1000VW</t>
  </si>
  <si>
    <t>X1000B1000C1000F1000</t>
  </si>
  <si>
    <t>Referenzen[0]</t>
  </si>
  <si>
    <t>Referenzen[1]</t>
  </si>
  <si>
    <t>Referenzen[2]</t>
  </si>
  <si>
    <t>UV1000W</t>
  </si>
  <si>
    <t>UVW1000</t>
  </si>
  <si>
    <t>UVW</t>
  </si>
  <si>
    <t>U5V9T</t>
  </si>
  <si>
    <t>U1000E1000C1000</t>
  </si>
  <si>
    <t>U1000V1000W1000F1000</t>
  </si>
  <si>
    <t>Nach den Erkenntnissen wurden beide Einlesefunktionen angepasst!!!</t>
  </si>
  <si>
    <t>Angepasste Funktion</t>
  </si>
  <si>
    <t>Umrechnen von mm in Schritte</t>
  </si>
  <si>
    <t>Eingabe Referenz</t>
  </si>
  <si>
    <t>Eingabe Anfahrten</t>
  </si>
  <si>
    <t>U0000V0000W0000</t>
  </si>
  <si>
    <t>X1000Y0000Z0000F1000</t>
  </si>
  <si>
    <t>X3456Y1234Z6789F1000</t>
  </si>
  <si>
    <t>U0500V0000W0000</t>
  </si>
  <si>
    <t>U0000V0500W0000</t>
  </si>
  <si>
    <t>U0000V0000W0500</t>
  </si>
  <si>
    <t>X000Y1000Z0000F1000</t>
  </si>
  <si>
    <t>X0000Y0000Z1000F1000</t>
  </si>
  <si>
    <t>U0500V0500W0500</t>
  </si>
  <si>
    <t>U0387V9999W0657</t>
  </si>
  <si>
    <t>X_Schritte</t>
  </si>
  <si>
    <t>Y_Schritte</t>
  </si>
  <si>
    <t>Z_Schritte</t>
  </si>
  <si>
    <t>480.93</t>
  </si>
  <si>
    <t>F_Geschw X</t>
  </si>
  <si>
    <t>F_Geschw Y</t>
  </si>
  <si>
    <t>F_Geschw Z</t>
  </si>
  <si>
    <t>153449.98</t>
  </si>
  <si>
    <t>-438249.96</t>
  </si>
  <si>
    <t>306600.00</t>
  </si>
  <si>
    <t>230.00</t>
  </si>
  <si>
    <t>-656.00</t>
  </si>
  <si>
    <t>459.00</t>
  </si>
  <si>
    <t>X0000Y1000Z0000F1000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</si>
</sst>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3" xfId="0" applyBorder="1"/>
    <xf numFmtId="0" fontId="2" fillId="2" borderId="5" xfId="1" applyBorder="1"/>
    <xf numFmtId="0" fontId="2" fillId="2" borderId="2" xfId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3" fillId="3" borderId="1" xfId="2" applyBorder="1"/>
    <xf numFmtId="0" fontId="0" fillId="0" borderId="8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7" xfId="0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" xfId="0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</cellXfs>
  <cellStyles count="3">
    <cellStyle name="Gut" xfId="1" builtinId="26"/>
    <cellStyle name="Schlecht" xfId="2" builtinId="27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workbookViewId="0">
      <selection activeCell="M26" sqref="M26"/>
    </sheetView>
  </sheetViews>
  <sheetFormatPr baseColWidth="10" defaultColWidth="9.109375" defaultRowHeight="14.4" x14ac:dyDescent="0.3"/>
  <cols>
    <col min="1" max="1" width="8.109375" customWidth="1"/>
    <col min="2" max="2" width="22.21875" customWidth="1"/>
    <col min="3" max="3" width="12.21875" customWidth="1"/>
    <col min="4" max="4" width="11.77734375" customWidth="1"/>
    <col min="5" max="5" width="11" customWidth="1"/>
    <col min="6" max="6" width="11.33203125" customWidth="1"/>
    <col min="7" max="7" width="11" customWidth="1"/>
    <col min="8" max="9" width="11.109375" customWidth="1"/>
    <col min="10" max="10" width="11.21875" customWidth="1"/>
    <col min="11" max="11" width="4" customWidth="1"/>
    <col min="12" max="12" width="5" customWidth="1"/>
    <col min="13" max="13" width="58.109375" customWidth="1"/>
  </cols>
  <sheetData>
    <row r="1" spans="1:13" ht="23.4" x14ac:dyDescent="0.45">
      <c r="A1" s="1" t="s">
        <v>1</v>
      </c>
      <c r="C1" s="1" t="s">
        <v>2</v>
      </c>
    </row>
    <row r="2" spans="1:13" ht="23.4" x14ac:dyDescent="0.45">
      <c r="A2" s="1" t="s">
        <v>0</v>
      </c>
      <c r="C2" t="s">
        <v>3</v>
      </c>
      <c r="D2" s="1"/>
    </row>
    <row r="4" spans="1:13" x14ac:dyDescent="0.3">
      <c r="A4" s="23" t="s">
        <v>4</v>
      </c>
      <c r="B4" s="31" t="s">
        <v>5</v>
      </c>
      <c r="C4" s="20" t="s">
        <v>6</v>
      </c>
      <c r="D4" s="21"/>
      <c r="E4" s="21"/>
      <c r="F4" s="22"/>
      <c r="G4" s="20" t="s">
        <v>7</v>
      </c>
      <c r="H4" s="21"/>
      <c r="I4" s="21"/>
      <c r="J4" s="22"/>
      <c r="K4" s="4" t="s">
        <v>16</v>
      </c>
      <c r="L4" s="3" t="s">
        <v>17</v>
      </c>
      <c r="M4" s="3" t="s">
        <v>8</v>
      </c>
    </row>
    <row r="5" spans="1:13" ht="15" thickBot="1" x14ac:dyDescent="0.35">
      <c r="A5" s="25"/>
      <c r="B5" s="32"/>
      <c r="C5" s="14" t="s">
        <v>12</v>
      </c>
      <c r="D5" s="9" t="s">
        <v>13</v>
      </c>
      <c r="E5" s="9" t="s">
        <v>14</v>
      </c>
      <c r="F5" s="15" t="s">
        <v>15</v>
      </c>
      <c r="G5" s="14" t="s">
        <v>12</v>
      </c>
      <c r="H5" s="9" t="s">
        <v>13</v>
      </c>
      <c r="I5" s="9" t="s">
        <v>14</v>
      </c>
      <c r="J5" s="15" t="s">
        <v>15</v>
      </c>
      <c r="K5" s="8"/>
      <c r="L5" s="9"/>
      <c r="M5" s="9"/>
    </row>
    <row r="6" spans="1:13" x14ac:dyDescent="0.3">
      <c r="A6" s="5">
        <v>1</v>
      </c>
      <c r="B6" s="12" t="s">
        <v>9</v>
      </c>
      <c r="C6" s="16">
        <v>100</v>
      </c>
      <c r="D6" s="5">
        <v>100</v>
      </c>
      <c r="E6" s="5">
        <v>100</v>
      </c>
      <c r="F6" s="12">
        <v>100</v>
      </c>
      <c r="G6" s="16">
        <v>100</v>
      </c>
      <c r="H6" s="5">
        <v>100</v>
      </c>
      <c r="I6" s="5">
        <v>100</v>
      </c>
      <c r="J6" s="12">
        <v>100</v>
      </c>
      <c r="K6" s="18" t="s">
        <v>18</v>
      </c>
      <c r="L6" s="5"/>
      <c r="M6" s="5"/>
    </row>
    <row r="7" spans="1:13" x14ac:dyDescent="0.3">
      <c r="A7" s="3">
        <v>2</v>
      </c>
      <c r="B7" s="13" t="s">
        <v>28</v>
      </c>
      <c r="C7" s="17" t="s">
        <v>24</v>
      </c>
      <c r="D7" s="3"/>
      <c r="E7" s="3"/>
      <c r="F7" s="13"/>
      <c r="G7" s="17">
        <v>100</v>
      </c>
      <c r="H7" s="3">
        <v>100</v>
      </c>
      <c r="I7" s="3">
        <v>100</v>
      </c>
      <c r="J7" s="13">
        <v>100</v>
      </c>
      <c r="K7" s="4"/>
      <c r="L7" s="24" t="s">
        <v>18</v>
      </c>
      <c r="M7" s="3"/>
    </row>
    <row r="8" spans="1:13" x14ac:dyDescent="0.3">
      <c r="A8" s="3">
        <v>3</v>
      </c>
      <c r="B8" s="13" t="s">
        <v>11</v>
      </c>
      <c r="C8" s="17">
        <v>100</v>
      </c>
      <c r="D8" s="3">
        <v>0</v>
      </c>
      <c r="E8" s="3">
        <v>0</v>
      </c>
      <c r="F8" s="13">
        <v>100</v>
      </c>
      <c r="G8" s="17">
        <v>100</v>
      </c>
      <c r="H8" s="3">
        <v>100</v>
      </c>
      <c r="I8" s="3">
        <v>0</v>
      </c>
      <c r="J8" s="13">
        <v>0</v>
      </c>
      <c r="K8" s="4"/>
      <c r="L8" s="24" t="s">
        <v>18</v>
      </c>
      <c r="M8" s="3" t="s">
        <v>38</v>
      </c>
    </row>
    <row r="10" spans="1:13" x14ac:dyDescent="0.3">
      <c r="B10" s="2" t="s">
        <v>39</v>
      </c>
    </row>
    <row r="11" spans="1:13" x14ac:dyDescent="0.3">
      <c r="A11" s="23" t="s">
        <v>4</v>
      </c>
      <c r="B11" s="31" t="s">
        <v>5</v>
      </c>
      <c r="C11" s="29" t="s">
        <v>6</v>
      </c>
      <c r="D11" s="21"/>
      <c r="E11" s="21"/>
      <c r="F11" s="33"/>
      <c r="G11" s="20" t="s">
        <v>7</v>
      </c>
      <c r="H11" s="21"/>
      <c r="I11" s="21"/>
      <c r="J11" s="22"/>
      <c r="K11" s="4" t="s">
        <v>16</v>
      </c>
      <c r="L11" s="3" t="s">
        <v>17</v>
      </c>
      <c r="M11" s="3" t="s">
        <v>8</v>
      </c>
    </row>
    <row r="12" spans="1:13" ht="15" thickBot="1" x14ac:dyDescent="0.35">
      <c r="A12" s="25"/>
      <c r="B12" s="32"/>
      <c r="C12" s="8" t="s">
        <v>12</v>
      </c>
      <c r="D12" s="9" t="s">
        <v>13</v>
      </c>
      <c r="E12" s="9" t="s">
        <v>14</v>
      </c>
      <c r="F12" s="34" t="s">
        <v>15</v>
      </c>
      <c r="G12" s="14" t="s">
        <v>12</v>
      </c>
      <c r="H12" s="9" t="s">
        <v>13</v>
      </c>
      <c r="I12" s="9" t="s">
        <v>14</v>
      </c>
      <c r="J12" s="15" t="s">
        <v>15</v>
      </c>
      <c r="K12" s="8"/>
      <c r="L12" s="9"/>
      <c r="M12" s="9"/>
    </row>
    <row r="13" spans="1:13" x14ac:dyDescent="0.3">
      <c r="A13" s="5">
        <v>1</v>
      </c>
      <c r="B13" s="12" t="s">
        <v>9</v>
      </c>
      <c r="C13" s="30">
        <v>100</v>
      </c>
      <c r="D13" s="5">
        <v>100</v>
      </c>
      <c r="E13" s="5">
        <v>100</v>
      </c>
      <c r="F13" s="35">
        <v>100</v>
      </c>
      <c r="G13" s="16">
        <v>100</v>
      </c>
      <c r="H13" s="5">
        <v>100</v>
      </c>
      <c r="I13" s="5">
        <v>100</v>
      </c>
      <c r="J13" s="12">
        <v>100</v>
      </c>
      <c r="K13" s="18" t="s">
        <v>18</v>
      </c>
      <c r="L13" s="5"/>
      <c r="M13" s="5"/>
    </row>
    <row r="14" spans="1:13" x14ac:dyDescent="0.3">
      <c r="A14" s="3">
        <v>2</v>
      </c>
      <c r="B14" s="13" t="s">
        <v>28</v>
      </c>
      <c r="C14" s="4" t="s">
        <v>24</v>
      </c>
      <c r="D14" s="3"/>
      <c r="E14" s="3"/>
      <c r="F14" s="36"/>
      <c r="G14" s="17" t="s">
        <v>24</v>
      </c>
      <c r="H14" s="3"/>
      <c r="I14" s="3"/>
      <c r="J14" s="13"/>
      <c r="K14" s="19" t="s">
        <v>18</v>
      </c>
      <c r="L14" s="3"/>
      <c r="M14" s="3"/>
    </row>
    <row r="15" spans="1:13" x14ac:dyDescent="0.3">
      <c r="A15" s="3">
        <v>3</v>
      </c>
      <c r="B15" s="13" t="s">
        <v>11</v>
      </c>
      <c r="C15" s="4" t="s">
        <v>24</v>
      </c>
      <c r="D15" s="3"/>
      <c r="E15" s="3"/>
      <c r="F15" s="36"/>
      <c r="G15" s="17" t="s">
        <v>24</v>
      </c>
      <c r="H15" s="3"/>
      <c r="I15" s="3"/>
      <c r="J15" s="13"/>
      <c r="K15" s="19" t="s">
        <v>18</v>
      </c>
      <c r="L15" s="3"/>
      <c r="M15" s="3"/>
    </row>
    <row r="16" spans="1:13" x14ac:dyDescent="0.3">
      <c r="A16" s="3">
        <v>4</v>
      </c>
      <c r="B16" s="13" t="s">
        <v>10</v>
      </c>
      <c r="C16" s="4" t="s">
        <v>24</v>
      </c>
      <c r="D16" s="3"/>
      <c r="E16" s="3"/>
      <c r="F16" s="36"/>
      <c r="G16" s="17" t="s">
        <v>24</v>
      </c>
      <c r="H16" s="3"/>
      <c r="I16" s="3"/>
      <c r="J16" s="13"/>
      <c r="K16" s="19" t="s">
        <v>18</v>
      </c>
      <c r="L16" s="3"/>
      <c r="M16" s="3"/>
    </row>
    <row r="17" spans="1:13" x14ac:dyDescent="0.3">
      <c r="A17" s="3">
        <v>5</v>
      </c>
      <c r="B17" s="13" t="s">
        <v>19</v>
      </c>
      <c r="C17" s="4" t="s">
        <v>24</v>
      </c>
      <c r="D17" s="3"/>
      <c r="E17" s="3"/>
      <c r="F17" s="36"/>
      <c r="G17" s="17" t="s">
        <v>24</v>
      </c>
      <c r="H17" s="3"/>
      <c r="I17" s="3"/>
      <c r="J17" s="13"/>
      <c r="K17" s="19" t="s">
        <v>18</v>
      </c>
      <c r="L17" s="3"/>
      <c r="M17" s="3"/>
    </row>
    <row r="18" spans="1:13" x14ac:dyDescent="0.3">
      <c r="A18" s="3">
        <v>6</v>
      </c>
      <c r="B18" s="13" t="s">
        <v>20</v>
      </c>
      <c r="C18" s="4" t="s">
        <v>24</v>
      </c>
      <c r="D18" s="3"/>
      <c r="E18" s="3"/>
      <c r="F18" s="36"/>
      <c r="G18" s="17" t="s">
        <v>24</v>
      </c>
      <c r="H18" s="3"/>
      <c r="I18" s="3"/>
      <c r="J18" s="13"/>
      <c r="K18" s="19" t="s">
        <v>18</v>
      </c>
      <c r="L18" s="3"/>
      <c r="M18" s="3"/>
    </row>
    <row r="19" spans="1:13" x14ac:dyDescent="0.3">
      <c r="A19" s="3">
        <v>7</v>
      </c>
      <c r="B19" s="13" t="s">
        <v>21</v>
      </c>
      <c r="C19" s="4" t="s">
        <v>22</v>
      </c>
      <c r="D19" s="3"/>
      <c r="E19" s="3"/>
      <c r="F19" s="36"/>
      <c r="G19" s="17" t="s">
        <v>22</v>
      </c>
      <c r="H19" s="3"/>
      <c r="I19" s="3"/>
      <c r="J19" s="13"/>
      <c r="K19" s="19" t="s">
        <v>18</v>
      </c>
      <c r="L19" s="3"/>
      <c r="M19" s="3"/>
    </row>
    <row r="20" spans="1:13" x14ac:dyDescent="0.3">
      <c r="A20" s="3">
        <v>8</v>
      </c>
      <c r="B20" s="13" t="s">
        <v>23</v>
      </c>
      <c r="C20" s="4" t="s">
        <v>24</v>
      </c>
      <c r="D20" s="3"/>
      <c r="E20" s="3"/>
      <c r="F20" s="36"/>
      <c r="G20" s="17" t="s">
        <v>24</v>
      </c>
      <c r="H20" s="3"/>
      <c r="I20" s="3"/>
      <c r="J20" s="13"/>
      <c r="K20" s="19" t="s">
        <v>18</v>
      </c>
      <c r="L20" s="3"/>
      <c r="M20" s="3"/>
    </row>
    <row r="21" spans="1:13" x14ac:dyDescent="0.3">
      <c r="A21" s="28">
        <v>9</v>
      </c>
      <c r="B21" s="13" t="s">
        <v>45</v>
      </c>
      <c r="C21" s="4">
        <v>3456</v>
      </c>
      <c r="D21" s="3">
        <v>1234</v>
      </c>
      <c r="E21" s="3">
        <v>6789</v>
      </c>
      <c r="F21" s="36">
        <v>1000</v>
      </c>
      <c r="G21" s="17">
        <v>3456</v>
      </c>
      <c r="H21" s="3">
        <v>1234</v>
      </c>
      <c r="I21" s="3">
        <v>6789</v>
      </c>
      <c r="J21" s="13">
        <v>1000</v>
      </c>
      <c r="K21" s="4"/>
      <c r="L21" s="3"/>
      <c r="M21" s="3"/>
    </row>
  </sheetData>
  <mergeCells count="8">
    <mergeCell ref="C4:F4"/>
    <mergeCell ref="G4:J4"/>
    <mergeCell ref="B4:B5"/>
    <mergeCell ref="A4:A5"/>
    <mergeCell ref="A11:A12"/>
    <mergeCell ref="B11:B12"/>
    <mergeCell ref="C11:F11"/>
    <mergeCell ref="G11:J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>
      <selection activeCell="K24" sqref="K24"/>
    </sheetView>
  </sheetViews>
  <sheetFormatPr baseColWidth="10" defaultColWidth="9.109375" defaultRowHeight="14.4" x14ac:dyDescent="0.3"/>
  <cols>
    <col min="2" max="2" width="22.6640625" customWidth="1"/>
    <col min="3" max="3" width="12.88671875" customWidth="1"/>
    <col min="4" max="4" width="12.33203125" customWidth="1"/>
    <col min="5" max="5" width="12.44140625" customWidth="1"/>
    <col min="6" max="6" width="12" customWidth="1"/>
    <col min="7" max="7" width="12.5546875" customWidth="1"/>
    <col min="8" max="8" width="12.6640625" customWidth="1"/>
    <col min="9" max="9" width="4.109375" customWidth="1"/>
    <col min="10" max="10" width="5.33203125" customWidth="1"/>
    <col min="11" max="11" width="48.77734375" customWidth="1"/>
  </cols>
  <sheetData>
    <row r="1" spans="1:11" ht="23.4" x14ac:dyDescent="0.45">
      <c r="A1" s="1" t="s">
        <v>1</v>
      </c>
      <c r="C1" s="1" t="s">
        <v>2</v>
      </c>
    </row>
    <row r="2" spans="1:11" ht="23.4" x14ac:dyDescent="0.45">
      <c r="A2" s="1" t="s">
        <v>0</v>
      </c>
      <c r="C2" t="s">
        <v>25</v>
      </c>
      <c r="D2" s="1"/>
    </row>
    <row r="4" spans="1:11" x14ac:dyDescent="0.3">
      <c r="A4" s="6" t="s">
        <v>4</v>
      </c>
      <c r="B4" s="10" t="s">
        <v>5</v>
      </c>
      <c r="C4" s="20" t="s">
        <v>6</v>
      </c>
      <c r="D4" s="21"/>
      <c r="E4" s="22"/>
      <c r="F4" s="20" t="s">
        <v>7</v>
      </c>
      <c r="G4" s="21"/>
      <c r="H4" s="22"/>
      <c r="I4" s="4" t="s">
        <v>16</v>
      </c>
      <c r="J4" s="3" t="s">
        <v>17</v>
      </c>
      <c r="K4" s="3" t="s">
        <v>8</v>
      </c>
    </row>
    <row r="5" spans="1:11" ht="15" thickBot="1" x14ac:dyDescent="0.35">
      <c r="A5" s="7"/>
      <c r="B5" s="11"/>
      <c r="C5" s="14" t="s">
        <v>29</v>
      </c>
      <c r="D5" s="9" t="s">
        <v>30</v>
      </c>
      <c r="E5" s="15" t="s">
        <v>31</v>
      </c>
      <c r="F5" s="14" t="s">
        <v>29</v>
      </c>
      <c r="G5" s="9" t="s">
        <v>30</v>
      </c>
      <c r="H5" s="15" t="s">
        <v>31</v>
      </c>
      <c r="I5" s="8"/>
      <c r="J5" s="9"/>
      <c r="K5" s="9"/>
    </row>
    <row r="6" spans="1:11" x14ac:dyDescent="0.3">
      <c r="A6" s="5">
        <v>1</v>
      </c>
      <c r="B6" s="12" t="s">
        <v>26</v>
      </c>
      <c r="C6" s="16">
        <v>100</v>
      </c>
      <c r="D6" s="5">
        <v>100</v>
      </c>
      <c r="E6" s="12">
        <v>100</v>
      </c>
      <c r="F6" s="16">
        <v>100</v>
      </c>
      <c r="G6" s="5">
        <v>100</v>
      </c>
      <c r="H6" s="12">
        <v>100</v>
      </c>
      <c r="I6" s="18" t="s">
        <v>18</v>
      </c>
      <c r="J6" s="5"/>
      <c r="K6" s="5"/>
    </row>
    <row r="7" spans="1:11" x14ac:dyDescent="0.3">
      <c r="A7" s="3">
        <v>2</v>
      </c>
      <c r="B7" s="13" t="s">
        <v>36</v>
      </c>
      <c r="C7" s="17" t="s">
        <v>24</v>
      </c>
      <c r="D7" s="3"/>
      <c r="E7" s="13"/>
      <c r="F7" s="17" t="s">
        <v>24</v>
      </c>
      <c r="G7" s="3"/>
      <c r="H7" s="13"/>
      <c r="I7" s="19" t="s">
        <v>18</v>
      </c>
      <c r="J7" s="3"/>
      <c r="K7" s="3"/>
    </row>
    <row r="8" spans="1:11" x14ac:dyDescent="0.3">
      <c r="A8" s="3">
        <v>3</v>
      </c>
      <c r="B8" s="13" t="s">
        <v>37</v>
      </c>
      <c r="C8" s="17" t="s">
        <v>24</v>
      </c>
      <c r="D8" s="3"/>
      <c r="E8" s="13"/>
      <c r="F8" s="17" t="s">
        <v>24</v>
      </c>
      <c r="G8" s="3"/>
      <c r="H8" s="13"/>
      <c r="I8" s="19" t="s">
        <v>18</v>
      </c>
      <c r="J8" s="3"/>
      <c r="K8" s="3"/>
    </row>
    <row r="9" spans="1:11" x14ac:dyDescent="0.3">
      <c r="A9" s="3">
        <v>4</v>
      </c>
      <c r="B9" s="13" t="s">
        <v>27</v>
      </c>
      <c r="C9" s="17" t="s">
        <v>24</v>
      </c>
      <c r="D9" s="3"/>
      <c r="E9" s="13"/>
      <c r="F9" s="17" t="s">
        <v>24</v>
      </c>
      <c r="G9" s="3"/>
      <c r="H9" s="13"/>
      <c r="I9" s="19" t="s">
        <v>18</v>
      </c>
      <c r="J9" s="3"/>
      <c r="K9" s="3"/>
    </row>
    <row r="10" spans="1:11" x14ac:dyDescent="0.3">
      <c r="A10" s="3">
        <v>5</v>
      </c>
      <c r="B10" s="13" t="s">
        <v>32</v>
      </c>
      <c r="C10" s="17" t="s">
        <v>24</v>
      </c>
      <c r="D10" s="3"/>
      <c r="E10" s="13"/>
      <c r="F10" s="17" t="s">
        <v>24</v>
      </c>
      <c r="G10" s="3"/>
      <c r="H10" s="13"/>
      <c r="I10" s="19" t="s">
        <v>18</v>
      </c>
      <c r="J10" s="3"/>
      <c r="K10" s="3"/>
    </row>
    <row r="11" spans="1:11" x14ac:dyDescent="0.3">
      <c r="A11" s="3">
        <v>6</v>
      </c>
      <c r="B11" s="13" t="s">
        <v>33</v>
      </c>
      <c r="C11" s="17" t="s">
        <v>24</v>
      </c>
      <c r="D11" s="3"/>
      <c r="E11" s="13"/>
      <c r="F11" s="17" t="s">
        <v>24</v>
      </c>
      <c r="G11" s="3"/>
      <c r="H11" s="13"/>
      <c r="I11" s="19" t="s">
        <v>18</v>
      </c>
      <c r="J11" s="3"/>
      <c r="K11" s="3"/>
    </row>
    <row r="12" spans="1:11" x14ac:dyDescent="0.3">
      <c r="A12" s="3">
        <v>7</v>
      </c>
      <c r="B12" s="13" t="s">
        <v>34</v>
      </c>
      <c r="C12" s="17" t="s">
        <v>24</v>
      </c>
      <c r="D12" s="3"/>
      <c r="E12" s="13"/>
      <c r="F12" s="17" t="s">
        <v>24</v>
      </c>
      <c r="G12" s="3"/>
      <c r="H12" s="13"/>
      <c r="I12" s="19" t="s">
        <v>18</v>
      </c>
      <c r="J12" s="3"/>
      <c r="K12" s="3"/>
    </row>
    <row r="13" spans="1:11" x14ac:dyDescent="0.3">
      <c r="A13" s="3">
        <v>8</v>
      </c>
      <c r="B13" s="13" t="s">
        <v>21</v>
      </c>
      <c r="C13" s="17" t="s">
        <v>22</v>
      </c>
      <c r="D13" s="3"/>
      <c r="E13" s="13"/>
      <c r="F13" s="17" t="s">
        <v>22</v>
      </c>
      <c r="G13" s="3"/>
      <c r="H13" s="13"/>
      <c r="I13" s="19" t="s">
        <v>18</v>
      </c>
      <c r="J13" s="3"/>
      <c r="K13" s="3"/>
    </row>
    <row r="14" spans="1:11" x14ac:dyDescent="0.3">
      <c r="A14" s="3">
        <v>9</v>
      </c>
      <c r="B14" s="13" t="s">
        <v>35</v>
      </c>
      <c r="C14" s="17" t="s">
        <v>24</v>
      </c>
      <c r="D14" s="3"/>
      <c r="E14" s="13"/>
      <c r="F14" s="17" t="s">
        <v>24</v>
      </c>
      <c r="G14" s="3"/>
      <c r="H14" s="13"/>
      <c r="I14" s="19" t="s">
        <v>18</v>
      </c>
      <c r="J14" s="3"/>
      <c r="K14" s="3"/>
    </row>
    <row r="15" spans="1:11" x14ac:dyDescent="0.3">
      <c r="A15" s="28">
        <v>10</v>
      </c>
      <c r="B15" s="13" t="s">
        <v>52</v>
      </c>
      <c r="C15" s="4">
        <v>387</v>
      </c>
      <c r="D15" s="3">
        <v>9999</v>
      </c>
      <c r="E15" s="13">
        <v>657</v>
      </c>
      <c r="F15" s="4">
        <v>387</v>
      </c>
      <c r="G15" s="3">
        <v>9999</v>
      </c>
      <c r="H15" s="13">
        <v>657</v>
      </c>
      <c r="I15" s="19" t="s">
        <v>18</v>
      </c>
      <c r="J15" s="3"/>
      <c r="K15" s="3"/>
    </row>
  </sheetData>
  <mergeCells count="2">
    <mergeCell ref="C4:E4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"/>
  <sheetViews>
    <sheetView tabSelected="1" workbookViewId="0">
      <selection activeCell="C8" sqref="C8"/>
    </sheetView>
  </sheetViews>
  <sheetFormatPr baseColWidth="10" defaultColWidth="9.109375" defaultRowHeight="14.4" x14ac:dyDescent="0.3"/>
  <cols>
    <col min="1" max="1" width="6.88671875" customWidth="1"/>
    <col min="2" max="2" width="17.88671875" customWidth="1"/>
    <col min="3" max="3" width="21.5546875" customWidth="1"/>
    <col min="7" max="7" width="10.88671875" customWidth="1"/>
    <col min="8" max="8" width="11.21875" customWidth="1"/>
    <col min="9" max="9" width="10.77734375" customWidth="1"/>
    <col min="12" max="12" width="9.109375" customWidth="1"/>
    <col min="13" max="13" width="11.33203125" customWidth="1"/>
    <col min="14" max="15" width="10.44140625" customWidth="1"/>
    <col min="16" max="16" width="5.33203125" customWidth="1"/>
    <col min="17" max="17" width="5.44140625" customWidth="1"/>
    <col min="18" max="18" width="12.21875" customWidth="1"/>
  </cols>
  <sheetData>
    <row r="1" spans="1:18" ht="23.4" x14ac:dyDescent="0.45">
      <c r="A1" s="1" t="s">
        <v>1</v>
      </c>
      <c r="C1" s="1" t="s">
        <v>2</v>
      </c>
    </row>
    <row r="2" spans="1:18" ht="23.4" x14ac:dyDescent="0.45">
      <c r="A2" s="1" t="s">
        <v>0</v>
      </c>
      <c r="C2" t="s">
        <v>40</v>
      </c>
    </row>
    <row r="4" spans="1:18" x14ac:dyDescent="0.3">
      <c r="A4" s="26" t="s">
        <v>4</v>
      </c>
      <c r="B4" s="38" t="s">
        <v>41</v>
      </c>
      <c r="C4" s="40" t="s">
        <v>42</v>
      </c>
      <c r="D4" s="42" t="s">
        <v>6</v>
      </c>
      <c r="E4" s="43"/>
      <c r="F4" s="43"/>
      <c r="G4" s="43"/>
      <c r="H4" s="43"/>
      <c r="I4" s="47"/>
      <c r="J4" s="42" t="s">
        <v>7</v>
      </c>
      <c r="K4" s="43"/>
      <c r="L4" s="43"/>
      <c r="M4" s="43"/>
      <c r="N4" s="43"/>
      <c r="O4" s="47"/>
      <c r="P4" s="4" t="s">
        <v>16</v>
      </c>
      <c r="Q4" s="3" t="s">
        <v>17</v>
      </c>
      <c r="R4" s="3" t="s">
        <v>8</v>
      </c>
    </row>
    <row r="5" spans="1:18" ht="15" thickBot="1" x14ac:dyDescent="0.35">
      <c r="A5" s="37"/>
      <c r="B5" s="39"/>
      <c r="C5" s="41"/>
      <c r="D5" s="14" t="s">
        <v>53</v>
      </c>
      <c r="E5" s="9" t="s">
        <v>54</v>
      </c>
      <c r="F5" s="9" t="s">
        <v>55</v>
      </c>
      <c r="G5" s="9" t="s">
        <v>57</v>
      </c>
      <c r="H5" s="9" t="s">
        <v>58</v>
      </c>
      <c r="I5" s="15" t="s">
        <v>59</v>
      </c>
      <c r="J5" s="14" t="s">
        <v>53</v>
      </c>
      <c r="K5" s="9" t="s">
        <v>54</v>
      </c>
      <c r="L5" s="9" t="s">
        <v>55</v>
      </c>
      <c r="M5" s="9" t="s">
        <v>57</v>
      </c>
      <c r="N5" s="9" t="s">
        <v>58</v>
      </c>
      <c r="O5" s="15" t="s">
        <v>59</v>
      </c>
      <c r="P5" s="45"/>
      <c r="Q5" s="27"/>
      <c r="R5" s="27"/>
    </row>
    <row r="6" spans="1:18" x14ac:dyDescent="0.3">
      <c r="A6" s="5">
        <v>1</v>
      </c>
      <c r="B6" s="35" t="s">
        <v>43</v>
      </c>
      <c r="C6" s="44" t="s">
        <v>44</v>
      </c>
      <c r="D6" s="49">
        <f>100/0.002</f>
        <v>50000</v>
      </c>
      <c r="E6" s="49">
        <v>0</v>
      </c>
      <c r="F6" s="49">
        <v>0</v>
      </c>
      <c r="G6" s="49">
        <v>833</v>
      </c>
      <c r="H6" s="49">
        <v>0</v>
      </c>
      <c r="I6" s="50">
        <v>0</v>
      </c>
      <c r="J6" s="51">
        <f>100/0.002</f>
        <v>50000</v>
      </c>
      <c r="K6" s="49">
        <v>0</v>
      </c>
      <c r="L6" s="49">
        <v>0</v>
      </c>
      <c r="M6" s="49">
        <v>833</v>
      </c>
      <c r="N6" s="49">
        <v>0</v>
      </c>
      <c r="O6" s="50">
        <v>0</v>
      </c>
      <c r="P6" s="19" t="s">
        <v>18</v>
      </c>
      <c r="Q6" s="3"/>
      <c r="R6" s="3"/>
    </row>
    <row r="7" spans="1:18" x14ac:dyDescent="0.3">
      <c r="A7" s="5">
        <v>2</v>
      </c>
      <c r="B7" s="35" t="s">
        <v>43</v>
      </c>
      <c r="C7" s="44" t="s">
        <v>66</v>
      </c>
      <c r="D7" s="46">
        <v>0</v>
      </c>
      <c r="E7" s="46">
        <f>100/0.002</f>
        <v>50000</v>
      </c>
      <c r="F7" s="46">
        <v>0</v>
      </c>
      <c r="G7" s="46">
        <v>0</v>
      </c>
      <c r="H7" s="46">
        <v>833</v>
      </c>
      <c r="I7" s="48">
        <v>0</v>
      </c>
      <c r="J7" s="52">
        <v>0</v>
      </c>
      <c r="K7" s="46">
        <f>100/0.002</f>
        <v>50000</v>
      </c>
      <c r="L7" s="46">
        <v>0</v>
      </c>
      <c r="M7" s="46">
        <v>0</v>
      </c>
      <c r="N7" s="46">
        <v>833</v>
      </c>
      <c r="O7" s="48">
        <v>0</v>
      </c>
      <c r="P7" s="19" t="s">
        <v>18</v>
      </c>
      <c r="Q7" s="3"/>
      <c r="R7" s="3"/>
    </row>
    <row r="8" spans="1:18" x14ac:dyDescent="0.3">
      <c r="A8" s="5">
        <v>3</v>
      </c>
      <c r="B8" s="35" t="s">
        <v>43</v>
      </c>
      <c r="C8" s="44" t="s">
        <v>50</v>
      </c>
      <c r="D8" s="46">
        <v>0</v>
      </c>
      <c r="E8" s="46">
        <v>0</v>
      </c>
      <c r="F8" s="46">
        <f>100/0.002</f>
        <v>50000</v>
      </c>
      <c r="G8" s="46">
        <v>0</v>
      </c>
      <c r="H8" s="46">
        <v>0</v>
      </c>
      <c r="I8" s="48">
        <v>833</v>
      </c>
      <c r="J8" s="52">
        <v>0</v>
      </c>
      <c r="K8" s="46">
        <v>0</v>
      </c>
      <c r="L8" s="46">
        <f>100/0.002</f>
        <v>50000</v>
      </c>
      <c r="M8" s="46">
        <v>0</v>
      </c>
      <c r="N8" s="46">
        <v>0</v>
      </c>
      <c r="O8" s="48">
        <v>833</v>
      </c>
      <c r="P8" s="19" t="s">
        <v>18</v>
      </c>
      <c r="Q8" s="3"/>
      <c r="R8" s="3"/>
    </row>
    <row r="9" spans="1:18" x14ac:dyDescent="0.3">
      <c r="A9" s="5">
        <v>4</v>
      </c>
      <c r="B9" s="35" t="s">
        <v>43</v>
      </c>
      <c r="C9" s="44" t="s">
        <v>9</v>
      </c>
      <c r="D9" s="46">
        <f>100/0.002</f>
        <v>50000</v>
      </c>
      <c r="E9" s="46">
        <f>100/0.002</f>
        <v>50000</v>
      </c>
      <c r="F9" s="46">
        <f>100/0.002</f>
        <v>50000</v>
      </c>
      <c r="G9" s="46" t="s">
        <v>56</v>
      </c>
      <c r="H9" s="46" t="s">
        <v>56</v>
      </c>
      <c r="I9" s="48" t="s">
        <v>56</v>
      </c>
      <c r="J9" s="52">
        <f>100/0.002</f>
        <v>50000</v>
      </c>
      <c r="K9" s="46">
        <f>100/0.002</f>
        <v>50000</v>
      </c>
      <c r="L9" s="46">
        <f>100/0.002</f>
        <v>50000</v>
      </c>
      <c r="M9" s="46">
        <v>481</v>
      </c>
      <c r="N9" s="46">
        <v>481</v>
      </c>
      <c r="O9" s="48">
        <v>481</v>
      </c>
      <c r="P9" s="19" t="s">
        <v>18</v>
      </c>
      <c r="Q9" s="3"/>
      <c r="R9" s="3"/>
    </row>
    <row r="10" spans="1:18" x14ac:dyDescent="0.3">
      <c r="A10" s="5">
        <v>5</v>
      </c>
      <c r="B10" s="35" t="s">
        <v>43</v>
      </c>
      <c r="C10" s="44" t="s">
        <v>45</v>
      </c>
      <c r="D10" s="46">
        <v>172800</v>
      </c>
      <c r="E10" s="46">
        <v>61700</v>
      </c>
      <c r="F10" s="46">
        <v>339450</v>
      </c>
      <c r="G10" s="46">
        <v>373.04</v>
      </c>
      <c r="H10" s="46">
        <v>133.19999999999999</v>
      </c>
      <c r="I10" s="48">
        <v>732.8</v>
      </c>
      <c r="J10" s="52">
        <v>172800</v>
      </c>
      <c r="K10" s="46">
        <v>61700</v>
      </c>
      <c r="L10" s="46">
        <v>339450</v>
      </c>
      <c r="M10" s="46">
        <v>373</v>
      </c>
      <c r="N10" s="46">
        <v>133</v>
      </c>
      <c r="O10" s="48">
        <v>733</v>
      </c>
      <c r="P10" s="19" t="s">
        <v>18</v>
      </c>
      <c r="Q10" s="3"/>
      <c r="R10" s="3"/>
    </row>
    <row r="11" spans="1:18" x14ac:dyDescent="0.3">
      <c r="A11" s="5">
        <v>6</v>
      </c>
      <c r="B11" s="35" t="s">
        <v>46</v>
      </c>
      <c r="C11" s="44" t="s">
        <v>44</v>
      </c>
      <c r="D11" s="46">
        <v>25000</v>
      </c>
      <c r="E11" s="46">
        <v>0</v>
      </c>
      <c r="F11" s="46">
        <v>0</v>
      </c>
      <c r="G11" s="46">
        <v>833</v>
      </c>
      <c r="H11" s="46">
        <v>0</v>
      </c>
      <c r="I11" s="48">
        <v>0</v>
      </c>
      <c r="J11" s="52">
        <v>25000</v>
      </c>
      <c r="K11" s="46">
        <v>0</v>
      </c>
      <c r="L11" s="46">
        <v>0</v>
      </c>
      <c r="M11" s="46">
        <v>833</v>
      </c>
      <c r="N11" s="46">
        <v>0</v>
      </c>
      <c r="O11" s="48">
        <v>0</v>
      </c>
      <c r="P11" s="19" t="s">
        <v>18</v>
      </c>
      <c r="Q11" s="3"/>
      <c r="R11" s="3"/>
    </row>
    <row r="12" spans="1:18" x14ac:dyDescent="0.3">
      <c r="A12" s="5">
        <v>7</v>
      </c>
      <c r="B12" s="35" t="s">
        <v>47</v>
      </c>
      <c r="C12" s="44" t="s">
        <v>49</v>
      </c>
      <c r="D12" s="46">
        <v>0</v>
      </c>
      <c r="E12" s="46">
        <v>25000</v>
      </c>
      <c r="F12" s="46">
        <v>0</v>
      </c>
      <c r="G12" s="46">
        <v>0</v>
      </c>
      <c r="H12" s="46">
        <v>833</v>
      </c>
      <c r="I12" s="48">
        <v>0</v>
      </c>
      <c r="J12" s="52">
        <v>0</v>
      </c>
      <c r="K12" s="46">
        <v>25000</v>
      </c>
      <c r="L12" s="46">
        <v>0</v>
      </c>
      <c r="M12" s="46">
        <v>0</v>
      </c>
      <c r="N12" s="46">
        <v>833</v>
      </c>
      <c r="O12" s="48">
        <v>0</v>
      </c>
      <c r="P12" s="19" t="s">
        <v>18</v>
      </c>
      <c r="Q12" s="3"/>
      <c r="R12" s="3"/>
    </row>
    <row r="13" spans="1:18" x14ac:dyDescent="0.3">
      <c r="A13" s="5">
        <v>8</v>
      </c>
      <c r="B13" s="35" t="s">
        <v>48</v>
      </c>
      <c r="C13" s="44" t="s">
        <v>50</v>
      </c>
      <c r="D13" s="46">
        <v>0</v>
      </c>
      <c r="E13" s="46">
        <v>0</v>
      </c>
      <c r="F13" s="46">
        <v>25000</v>
      </c>
      <c r="G13" s="46">
        <v>0</v>
      </c>
      <c r="H13" s="46">
        <v>0</v>
      </c>
      <c r="I13" s="48">
        <v>833</v>
      </c>
      <c r="J13" s="52">
        <v>0</v>
      </c>
      <c r="K13" s="46">
        <v>0</v>
      </c>
      <c r="L13" s="46">
        <v>25000</v>
      </c>
      <c r="M13" s="46">
        <v>0</v>
      </c>
      <c r="N13" s="46">
        <v>0</v>
      </c>
      <c r="O13" s="48">
        <v>833</v>
      </c>
      <c r="P13" s="19" t="s">
        <v>18</v>
      </c>
      <c r="Q13" s="3"/>
      <c r="R13" s="3"/>
    </row>
    <row r="14" spans="1:18" x14ac:dyDescent="0.3">
      <c r="A14" s="5">
        <v>9</v>
      </c>
      <c r="B14" s="35" t="s">
        <v>51</v>
      </c>
      <c r="C14" s="44" t="s">
        <v>9</v>
      </c>
      <c r="D14" s="46">
        <v>25000</v>
      </c>
      <c r="E14" s="46">
        <v>25000</v>
      </c>
      <c r="F14" s="46">
        <v>25000</v>
      </c>
      <c r="G14" s="46" t="s">
        <v>56</v>
      </c>
      <c r="H14" s="46" t="s">
        <v>56</v>
      </c>
      <c r="I14" s="48" t="s">
        <v>56</v>
      </c>
      <c r="J14" s="52">
        <v>25000</v>
      </c>
      <c r="K14" s="46">
        <v>25000</v>
      </c>
      <c r="L14" s="46">
        <v>25000</v>
      </c>
      <c r="M14" s="46">
        <v>481</v>
      </c>
      <c r="N14" s="46">
        <v>481</v>
      </c>
      <c r="O14" s="48">
        <v>481</v>
      </c>
      <c r="P14" s="19" t="s">
        <v>18</v>
      </c>
      <c r="Q14" s="3"/>
      <c r="R14" s="3"/>
    </row>
    <row r="15" spans="1:18" x14ac:dyDescent="0.3">
      <c r="A15" s="5">
        <v>10</v>
      </c>
      <c r="B15" s="35" t="s">
        <v>52</v>
      </c>
      <c r="C15" s="44" t="s">
        <v>45</v>
      </c>
      <c r="D15" s="46" t="s">
        <v>60</v>
      </c>
      <c r="E15" s="46" t="s">
        <v>61</v>
      </c>
      <c r="F15" s="46" t="s">
        <v>62</v>
      </c>
      <c r="G15" s="46" t="s">
        <v>63</v>
      </c>
      <c r="H15" s="46" t="s">
        <v>64</v>
      </c>
      <c r="I15" s="48" t="s">
        <v>65</v>
      </c>
      <c r="J15" s="52">
        <v>153450</v>
      </c>
      <c r="K15" s="46">
        <v>-438250</v>
      </c>
      <c r="L15" s="46">
        <v>306600</v>
      </c>
      <c r="M15" s="46" t="s">
        <v>63</v>
      </c>
      <c r="N15" s="46" t="s">
        <v>64</v>
      </c>
      <c r="O15" s="48" t="s">
        <v>65</v>
      </c>
      <c r="P15" s="19" t="s">
        <v>18</v>
      </c>
      <c r="Q15" s="3"/>
      <c r="R15" s="3"/>
    </row>
    <row r="18" spans="4:11" x14ac:dyDescent="0.3">
      <c r="D18">
        <f>SQRT(D13^2+E13^2+F13^2)</f>
        <v>25000</v>
      </c>
      <c r="E18">
        <f>SQRT(D10^2+E10^2+F10^2)</f>
        <v>385866.59935786098</v>
      </c>
      <c r="H18">
        <f>3456-387</f>
        <v>3069</v>
      </c>
      <c r="I18">
        <f>1234-9999</f>
        <v>-8765</v>
      </c>
      <c r="J18">
        <f>6789-657</f>
        <v>6132</v>
      </c>
    </row>
    <row r="19" spans="4:11" x14ac:dyDescent="0.3">
      <c r="D19">
        <f>D13/D18</f>
        <v>0</v>
      </c>
      <c r="E19">
        <f>G6/E18</f>
        <v>2.158777156111037E-3</v>
      </c>
      <c r="H19">
        <f>H18/0.02</f>
        <v>153450</v>
      </c>
      <c r="I19">
        <f t="shared" ref="I19:J19" si="0">I18/0.02</f>
        <v>-438250</v>
      </c>
      <c r="J19">
        <f t="shared" si="0"/>
        <v>306600</v>
      </c>
      <c r="K19">
        <f>SQRT(H19^2+I19^2+J19^2)</f>
        <v>556429.26324915735</v>
      </c>
    </row>
    <row r="20" spans="4:11" x14ac:dyDescent="0.3">
      <c r="D20">
        <f>D19*G6</f>
        <v>0</v>
      </c>
      <c r="E20">
        <f>E19*D10</f>
        <v>373.03669257598722</v>
      </c>
      <c r="F20">
        <f>E19*E10</f>
        <v>133.19655053205099</v>
      </c>
      <c r="G20">
        <f>E19*F10</f>
        <v>732.7969056418915</v>
      </c>
      <c r="H20">
        <f>H19/$K$19</f>
        <v>0.27577629383465463</v>
      </c>
      <c r="I20">
        <f t="shared" ref="I20:K20" si="1">I19/$K$19</f>
        <v>-0.78761134423615109</v>
      </c>
      <c r="J20">
        <f t="shared" si="1"/>
        <v>0.55101343557970095</v>
      </c>
      <c r="K20">
        <f t="shared" si="1"/>
        <v>1</v>
      </c>
    </row>
    <row r="21" spans="4:11" x14ac:dyDescent="0.3">
      <c r="H21">
        <f>H20*$G$6</f>
        <v>229.7216527642673</v>
      </c>
      <c r="I21">
        <f t="shared" ref="I21:J21" si="2">I20*$G$6</f>
        <v>-656.08024974871387</v>
      </c>
      <c r="J21">
        <f t="shared" si="2"/>
        <v>458.99419183789087</v>
      </c>
    </row>
  </sheetData>
  <mergeCells count="5">
    <mergeCell ref="J4:O4"/>
    <mergeCell ref="A4:A5"/>
    <mergeCell ref="B4:B5"/>
    <mergeCell ref="C4:C5"/>
    <mergeCell ref="D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Funktion Anfahrten auslesen</vt:lpstr>
      <vt:lpstr>Funktion Referenzen auslesen</vt:lpstr>
      <vt:lpstr>Umrechnungsfunktion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2020-01-07T09:58:19Z</dcterms:modified>
</cp:coreProperties>
</file>