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a69c6c2cc32370/Benjamin Dilly Hshl SVN  Ornder/Projektarbeit/Tabellen/Auswertungen/ROOM2.2/"/>
    </mc:Choice>
  </mc:AlternateContent>
  <xr:revisionPtr revIDLastSave="143" documentId="10_ncr:40000_{37A20F84-3D8C-463D-9FB6-C105594CDCFC}" xr6:coauthVersionLast="47" xr6:coauthVersionMax="47" xr10:uidLastSave="{E4009173-DA8A-48EE-A94B-069A8A0D99B6}"/>
  <bookViews>
    <workbookView xWindow="-25320" yWindow="-1815" windowWidth="25440" windowHeight="15390" xr2:uid="{00000000-000D-0000-FFFF-FFFF00000000}"/>
  </bookViews>
  <sheets>
    <sheet name="Tabelle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C55" i="1"/>
  <c r="D55" i="1" s="1"/>
  <c r="C54" i="1"/>
  <c r="D54" i="1" s="1"/>
  <c r="C53" i="1"/>
  <c r="D53" i="1" s="1"/>
  <c r="C42" i="1"/>
  <c r="D42" i="1" s="1"/>
  <c r="C41" i="1"/>
  <c r="D41" i="1" s="1"/>
  <c r="C40" i="1"/>
  <c r="D40" i="1" s="1"/>
  <c r="C29" i="1"/>
  <c r="D29" i="1" s="1"/>
  <c r="C28" i="1"/>
  <c r="D28" i="1" s="1"/>
  <c r="C27" i="1"/>
  <c r="D27" i="1" s="1"/>
  <c r="C51" i="1"/>
  <c r="D51" i="1" s="1"/>
  <c r="C50" i="1"/>
  <c r="D50" i="1" s="1"/>
  <c r="C49" i="1"/>
  <c r="D49" i="1" s="1"/>
  <c r="C38" i="1"/>
  <c r="D38" i="1" s="1"/>
  <c r="C37" i="1"/>
  <c r="D37" i="1" s="1"/>
  <c r="C36" i="1"/>
  <c r="D36" i="1" s="1"/>
  <c r="C25" i="1"/>
  <c r="D25" i="1" s="1"/>
  <c r="C24" i="1"/>
  <c r="D24" i="1" s="1"/>
  <c r="C23" i="1"/>
  <c r="D23" i="1" s="1"/>
  <c r="C47" i="1"/>
  <c r="D47" i="1" s="1"/>
  <c r="C46" i="1"/>
  <c r="D46" i="1" s="1"/>
  <c r="C45" i="1"/>
  <c r="D45" i="1" s="1"/>
  <c r="C34" i="1"/>
  <c r="D34" i="1" s="1"/>
  <c r="C33" i="1"/>
  <c r="D33" i="1" s="1"/>
  <c r="C32" i="1"/>
  <c r="D32" i="1" s="1"/>
  <c r="C21" i="1"/>
  <c r="D21" i="1" s="1"/>
  <c r="C20" i="1"/>
  <c r="D20" i="1" s="1"/>
  <c r="C19" i="1"/>
  <c r="D19" i="1" s="1"/>
  <c r="D14" i="1"/>
  <c r="C6" i="1"/>
  <c r="D6" i="1" s="1"/>
  <c r="C16" i="1"/>
  <c r="D16" i="1" s="1"/>
  <c r="C15" i="1"/>
  <c r="D15" i="1" s="1"/>
  <c r="C14" i="1"/>
  <c r="C12" i="1"/>
  <c r="D12" i="1" s="1"/>
  <c r="C11" i="1"/>
  <c r="D11" i="1" s="1"/>
  <c r="C10" i="1"/>
  <c r="D10" i="1" s="1"/>
  <c r="C8" i="1"/>
  <c r="D8" i="1" s="1"/>
  <c r="D30" i="1" l="1"/>
  <c r="D43" i="1" l="1"/>
  <c r="D56" i="1"/>
  <c r="D17" i="1" l="1"/>
</calcChain>
</file>

<file path=xl/sharedStrings.xml><?xml version="1.0" encoding="utf-8"?>
<sst xmlns="http://schemas.openxmlformats.org/spreadsheetml/2006/main" count="61" uniqueCount="16">
  <si>
    <t>Szenario</t>
  </si>
  <si>
    <t>%</t>
  </si>
  <si>
    <r>
      <t>Pose</t>
    </r>
    <r>
      <rPr>
        <b/>
        <sz val="11"/>
        <color rgb="FF000000"/>
        <rFont val="Calibri"/>
        <family val="2"/>
        <scheme val="minor"/>
      </rPr>
      <t xml:space="preserve"> </t>
    </r>
  </si>
  <si>
    <t>Gemittelt</t>
  </si>
  <si>
    <t>Maximal</t>
  </si>
  <si>
    <t>Minimal</t>
  </si>
  <si>
    <t xml:space="preserve">Theta </t>
  </si>
  <si>
    <r>
      <t>Landmarke</t>
    </r>
    <r>
      <rPr>
        <sz val="11"/>
        <color rgb="FF000000"/>
        <rFont val="Calibri"/>
        <family val="2"/>
        <scheme val="minor"/>
      </rPr>
      <t xml:space="preserve"> </t>
    </r>
  </si>
  <si>
    <t>Bewertung Total (1-p):</t>
  </si>
  <si>
    <t>[0-3]</t>
  </si>
  <si>
    <t>[4-7]</t>
  </si>
  <si>
    <t>[8-11]</t>
  </si>
  <si>
    <t>[12-15]</t>
  </si>
  <si>
    <t>Summe</t>
  </si>
  <si>
    <t>Bewertung/Anteil</t>
  </si>
  <si>
    <t>Gesamtbewertung der besten Bewertungen
ROOM2.2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</si>
</sst>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7" borderId="3" xfId="0" applyNumberForma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ROOM2.2/Szenarien%200-3.xlsx" TargetMode="External"/><Relationship Id="rId1" Type="http://schemas.openxmlformats.org/officeDocument/2006/relationships/externalLinkPath" Target="Szenarien%200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ROOM2.2/Szenarien%204-7.xlsx" TargetMode="External"/><Relationship Id="rId1" Type="http://schemas.openxmlformats.org/officeDocument/2006/relationships/externalLinkPath" Target="Szenarien%204-7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ROOM2.2/Szenarien%208-11.xlsx" TargetMode="External"/><Relationship Id="rId1" Type="http://schemas.openxmlformats.org/officeDocument/2006/relationships/externalLinkPath" Target="Szenarien%208-1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da69c6c2cc32370/Benjamin%20Dilly%20Hshl%20SVN%20%20Ornder/Projektarbeit/Tabellen/Auswertungen/ROOM2.2/Szenarien%2012-15.xlsx" TargetMode="External"/><Relationship Id="rId1" Type="http://schemas.openxmlformats.org/officeDocument/2006/relationships/externalLinkPath" Target="Szenarien%201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Verbesserte Frot"/>
      <sheetName val="Verbesserte Tastrate"/>
    </sheetNames>
    <sheetDataSet>
      <sheetData sheetId="0" refreshError="1">
        <row r="54">
          <cell r="R54">
            <v>0.46218363636363635</v>
          </cell>
        </row>
        <row r="55">
          <cell r="R55">
            <v>0.79731363636363639</v>
          </cell>
        </row>
        <row r="56">
          <cell r="R56">
            <v>1.5692235454545452E-2</v>
          </cell>
        </row>
        <row r="58">
          <cell r="R58">
            <v>0.46216363636363639</v>
          </cell>
        </row>
        <row r="59">
          <cell r="R59">
            <v>0.79731363636363639</v>
          </cell>
        </row>
        <row r="60">
          <cell r="R60">
            <v>1.5692235454545452E-2</v>
          </cell>
        </row>
        <row r="62">
          <cell r="R62">
            <v>0.49809909090909082</v>
          </cell>
        </row>
        <row r="63">
          <cell r="R63">
            <v>1.4755436363636363</v>
          </cell>
        </row>
        <row r="64">
          <cell r="R64">
            <v>7.5395772727272728E-2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 refreshError="1">
        <row r="54">
          <cell r="R54">
            <v>1.3314236363636362E-2</v>
          </cell>
        </row>
        <row r="55">
          <cell r="R55">
            <v>4.108036363636363E-2</v>
          </cell>
        </row>
        <row r="56">
          <cell r="R56">
            <v>1.1582791818181816E-4</v>
          </cell>
        </row>
        <row r="58">
          <cell r="R58">
            <v>1.3314127272727273E-2</v>
          </cell>
        </row>
        <row r="59">
          <cell r="R59">
            <v>4.108036363636363E-2</v>
          </cell>
        </row>
        <row r="60">
          <cell r="R60">
            <v>1.0368155454545453E-4</v>
          </cell>
        </row>
        <row r="62">
          <cell r="R62">
            <v>0.10056136363636363</v>
          </cell>
        </row>
        <row r="63">
          <cell r="R63">
            <v>0.65278999999999998</v>
          </cell>
        </row>
        <row r="64">
          <cell r="R64">
            <v>2.1082490909090909E-2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Verbesserte DT_CONTROLS"/>
    </sheetNames>
    <sheetDataSet>
      <sheetData sheetId="0" refreshError="1">
        <row r="54">
          <cell r="R54">
            <v>7.0258181818181817E-2</v>
          </cell>
        </row>
        <row r="55">
          <cell r="R55">
            <v>0.14659454545454545</v>
          </cell>
        </row>
        <row r="56">
          <cell r="R56">
            <v>9.2437081818181829E-4</v>
          </cell>
        </row>
        <row r="58">
          <cell r="R58">
            <v>7.0257727272727263E-2</v>
          </cell>
        </row>
        <row r="59">
          <cell r="R59">
            <v>0.14659454545454545</v>
          </cell>
        </row>
        <row r="60">
          <cell r="R60">
            <v>8.3949809090909096E-4</v>
          </cell>
        </row>
        <row r="62">
          <cell r="R62">
            <v>0.21486272727272729</v>
          </cell>
        </row>
        <row r="63">
          <cell r="R63">
            <v>0.83229000000000009</v>
          </cell>
        </row>
        <row r="64">
          <cell r="R64">
            <v>3.3535154545454554E-2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 refreshError="1">
        <row r="38">
          <cell r="R38">
            <v>5.4337272727272734E-2</v>
          </cell>
        </row>
        <row r="39">
          <cell r="R39">
            <v>0.14325636363636363</v>
          </cell>
        </row>
        <row r="40">
          <cell r="R40">
            <v>1.5301987272727273E-3</v>
          </cell>
        </row>
        <row r="42">
          <cell r="R42">
            <v>5.4334272727272731E-2</v>
          </cell>
        </row>
        <row r="43">
          <cell r="R43">
            <v>0.14325636363636363</v>
          </cell>
        </row>
        <row r="44">
          <cell r="R44">
            <v>1.1509050909090908E-3</v>
          </cell>
        </row>
        <row r="46">
          <cell r="R46">
            <v>0.11800563636363637</v>
          </cell>
        </row>
        <row r="47">
          <cell r="R47">
            <v>0.69958245454545454</v>
          </cell>
        </row>
        <row r="48">
          <cell r="R48">
            <v>2.3580645454545458E-2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topLeftCell="A34" workbookViewId="0">
      <selection activeCell="G41" sqref="G41"/>
    </sheetView>
  </sheetViews>
  <sheetFormatPr baseColWidth="10" defaultRowHeight="15" x14ac:dyDescent="0.25"/>
  <cols>
    <col min="1" max="3" width="12.7109375" customWidth="1"/>
    <col min="4" max="4" width="18.5703125" customWidth="1"/>
  </cols>
  <sheetData>
    <row r="1" spans="1:4" x14ac:dyDescent="0.25">
      <c r="A1" s="6" t="s">
        <v>15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8" t="s">
        <v>0</v>
      </c>
      <c r="B3" s="8"/>
      <c r="C3" s="8" t="s">
        <v>13</v>
      </c>
      <c r="D3" s="1" t="s">
        <v>14</v>
      </c>
    </row>
    <row r="4" spans="1:4" x14ac:dyDescent="0.25">
      <c r="A4" s="8"/>
      <c r="B4" s="8"/>
      <c r="C4" s="8"/>
      <c r="D4" s="1" t="s">
        <v>1</v>
      </c>
    </row>
    <row r="5" spans="1:4" x14ac:dyDescent="0.25">
      <c r="A5" s="9" t="s">
        <v>9</v>
      </c>
      <c r="B5" s="11" t="s">
        <v>2</v>
      </c>
      <c r="C5" s="12"/>
      <c r="D5" s="12"/>
    </row>
    <row r="6" spans="1:4" x14ac:dyDescent="0.25">
      <c r="A6" s="9"/>
      <c r="B6" s="4" t="s">
        <v>3</v>
      </c>
      <c r="C6" s="16">
        <f>SUM([1]Tabelle1!$R$54,[2]Tabelle1!$R$54,[3]Tabelle1!$R$54,[4]Tabelle1!$R$38)</f>
        <v>0.60009332727272724</v>
      </c>
      <c r="D6" s="3">
        <f>[1]Tabelle1!$R$54 / C6</f>
        <v>0.77018626163391013</v>
      </c>
    </row>
    <row r="7" spans="1:4" x14ac:dyDescent="0.25">
      <c r="A7" s="9"/>
      <c r="B7" s="4" t="s">
        <v>4</v>
      </c>
      <c r="C7" s="16">
        <f>SUM([1]Tabelle1!$R$55,[2]Tabelle1!$R$55,[3]Tabelle1!$R$55,[4]Tabelle1!$R$39)</f>
        <v>1.128244909090909</v>
      </c>
      <c r="D7" s="3">
        <f>[1]Tabelle1!$R$55 / C7</f>
        <v>0.70668489610653529</v>
      </c>
    </row>
    <row r="8" spans="1:4" x14ac:dyDescent="0.25">
      <c r="A8" s="9"/>
      <c r="B8" s="4" t="s">
        <v>5</v>
      </c>
      <c r="C8" s="16">
        <f>SUM([1]Tabelle1!$R$56,[2]Tabelle1!$R$56,[3]Tabelle1!$R$56,[4]Tabelle1!$R$40)</f>
        <v>1.8262632918181816E-2</v>
      </c>
      <c r="D8" s="3">
        <f>[1]Tabelle1!$R$56 / C8</f>
        <v>0.85925372999873739</v>
      </c>
    </row>
    <row r="9" spans="1:4" x14ac:dyDescent="0.25">
      <c r="A9" s="9"/>
      <c r="B9" s="11" t="s">
        <v>6</v>
      </c>
      <c r="C9" s="12"/>
      <c r="D9" s="12"/>
    </row>
    <row r="10" spans="1:4" x14ac:dyDescent="0.25">
      <c r="A10" s="9"/>
      <c r="B10" s="2" t="s">
        <v>3</v>
      </c>
      <c r="C10" s="16">
        <f>SUM([1]Tabelle1!$R$58,[2]Tabelle1!$R$58,[3]Tabelle1!$R$58,[4]Tabelle1!$R$42)</f>
        <v>0.60006976363636366</v>
      </c>
      <c r="D10" s="3">
        <f>[1]Tabelle1!$R$58 / C10</f>
        <v>0.77018317597435715</v>
      </c>
    </row>
    <row r="11" spans="1:4" x14ac:dyDescent="0.25">
      <c r="A11" s="9"/>
      <c r="B11" s="4" t="s">
        <v>4</v>
      </c>
      <c r="C11" s="16">
        <f>SUM([1]Tabelle1!$R$59,[2]Tabelle1!$R$59,[3]Tabelle1!$R$59,[4]Tabelle1!$R$43)</f>
        <v>1.128244909090909</v>
      </c>
      <c r="D11" s="3">
        <f>[1]Tabelle1!$R$59 / C11</f>
        <v>0.70668489610653529</v>
      </c>
    </row>
    <row r="12" spans="1:4" x14ac:dyDescent="0.25">
      <c r="A12" s="9"/>
      <c r="B12" s="4" t="s">
        <v>5</v>
      </c>
      <c r="C12" s="16">
        <f>SUM([1]Tabelle1!$R$60,[2]Tabelle1!$R$60,[3]Tabelle1!$R$60,[4]Tabelle1!$R$44)</f>
        <v>1.7786320190909088E-2</v>
      </c>
      <c r="D12" s="3">
        <f>[1]Tabelle1!$R$60 / C12</f>
        <v>0.88226430684442747</v>
      </c>
    </row>
    <row r="13" spans="1:4" x14ac:dyDescent="0.25">
      <c r="A13" s="9"/>
      <c r="B13" s="11" t="s">
        <v>7</v>
      </c>
      <c r="C13" s="12"/>
      <c r="D13" s="12"/>
    </row>
    <row r="14" spans="1:4" x14ac:dyDescent="0.25">
      <c r="A14" s="9"/>
      <c r="B14" s="2" t="s">
        <v>3</v>
      </c>
      <c r="C14" s="16">
        <f>SUM([1]Tabelle1!$R$62,[2]Tabelle1!$R$62,[3]Tabelle1!$R$62,[4]Tabelle1!$R$46)</f>
        <v>0.9315288181818181</v>
      </c>
      <c r="D14" s="3">
        <f>[1]Tabelle1!$R$62 / C14</f>
        <v>0.53471141331010397</v>
      </c>
    </row>
    <row r="15" spans="1:4" x14ac:dyDescent="0.25">
      <c r="A15" s="9"/>
      <c r="B15" s="4" t="s">
        <v>4</v>
      </c>
      <c r="C15" s="16">
        <f>SUM([1]Tabelle1!$R$63,[2]Tabelle1!$R$63,[3]Tabelle1!$R$63,[4]Tabelle1!$R$47)</f>
        <v>3.6602060909090905</v>
      </c>
      <c r="D15" s="3">
        <f>[1]Tabelle1!$R$63 / C15</f>
        <v>0.40313129908954209</v>
      </c>
    </row>
    <row r="16" spans="1:4" x14ac:dyDescent="0.25">
      <c r="A16" s="9"/>
      <c r="B16" s="4" t="s">
        <v>5</v>
      </c>
      <c r="C16" s="16">
        <f>SUM([1]Tabelle1!$R$64,[2]Tabelle1!$R$64,[3]Tabelle1!$R$64,[4]Tabelle1!$R$48)</f>
        <v>0.15359406363636366</v>
      </c>
      <c r="D16" s="3">
        <f>[1]Tabelle1!$R$64 / C16</f>
        <v>0.49087686686754639</v>
      </c>
    </row>
    <row r="17" spans="1:4" x14ac:dyDescent="0.25">
      <c r="A17" s="10"/>
      <c r="B17" s="13" t="s">
        <v>8</v>
      </c>
      <c r="C17" s="13"/>
      <c r="D17" s="5">
        <f>1 - AVERAGE(D6,D7,D8,D10:D12,D14:D16)</f>
        <v>0.31955812822981167</v>
      </c>
    </row>
    <row r="18" spans="1:4" x14ac:dyDescent="0.25">
      <c r="A18" s="14" t="s">
        <v>10</v>
      </c>
      <c r="B18" s="11" t="s">
        <v>2</v>
      </c>
      <c r="C18" s="12"/>
      <c r="D18" s="12"/>
    </row>
    <row r="19" spans="1:4" x14ac:dyDescent="0.25">
      <c r="A19" s="9"/>
      <c r="B19" s="4" t="s">
        <v>3</v>
      </c>
      <c r="C19" s="16">
        <f>SUM([1]Tabelle1!$R$54,[2]Tabelle1!$R$54,[3]Tabelle1!$R$54,[4]Tabelle1!$R$38)</f>
        <v>0.60009332727272724</v>
      </c>
      <c r="D19" s="3">
        <f>[2]Tabelle1!$R$54 / C19</f>
        <v>2.2186942861281606E-2</v>
      </c>
    </row>
    <row r="20" spans="1:4" x14ac:dyDescent="0.25">
      <c r="A20" s="9"/>
      <c r="B20" s="4" t="s">
        <v>4</v>
      </c>
      <c r="C20" s="16">
        <f>SUM([1]Tabelle1!$R$55,[2]Tabelle1!$R$55,[3]Tabelle1!$R$55,[4]Tabelle1!$R$39)</f>
        <v>1.128244909090909</v>
      </c>
      <c r="D20" s="3">
        <f>[2]Tabelle1!$R$55 / C20</f>
        <v>3.6410856637026097E-2</v>
      </c>
    </row>
    <row r="21" spans="1:4" x14ac:dyDescent="0.25">
      <c r="A21" s="9"/>
      <c r="B21" s="4" t="s">
        <v>5</v>
      </c>
      <c r="C21" s="16">
        <f>SUM([1]Tabelle1!$R$56,[2]Tabelle1!$R$56,[3]Tabelle1!$R$56,[4]Tabelle1!$R$40)</f>
        <v>1.8262632918181816E-2</v>
      </c>
      <c r="D21" s="3">
        <f>[2]Tabelle1!$R$56 / C21</f>
        <v>6.342344978445184E-3</v>
      </c>
    </row>
    <row r="22" spans="1:4" x14ac:dyDescent="0.25">
      <c r="A22" s="9"/>
      <c r="B22" s="11" t="s">
        <v>6</v>
      </c>
      <c r="C22" s="12"/>
      <c r="D22" s="12"/>
    </row>
    <row r="23" spans="1:4" x14ac:dyDescent="0.25">
      <c r="A23" s="9"/>
      <c r="B23" s="2" t="s">
        <v>3</v>
      </c>
      <c r="C23" s="16">
        <f>SUM([1]Tabelle1!$R$58,[2]Tabelle1!$R$58,[3]Tabelle1!$R$58,[4]Tabelle1!$R$42)</f>
        <v>0.60006976363636366</v>
      </c>
      <c r="D23" s="3">
        <f>[2]Tabelle1!$R$58 / C23</f>
        <v>2.2187632304692329E-2</v>
      </c>
    </row>
    <row r="24" spans="1:4" x14ac:dyDescent="0.25">
      <c r="A24" s="9"/>
      <c r="B24" s="4" t="s">
        <v>4</v>
      </c>
      <c r="C24" s="16">
        <f>SUM([1]Tabelle1!$R$59,[2]Tabelle1!$R$59,[3]Tabelle1!$R$59,[4]Tabelle1!$R$43)</f>
        <v>1.128244909090909</v>
      </c>
      <c r="D24" s="3">
        <f>[2]Tabelle1!$R$59 / C24</f>
        <v>3.6410856637026097E-2</v>
      </c>
    </row>
    <row r="25" spans="1:4" x14ac:dyDescent="0.25">
      <c r="A25" s="9"/>
      <c r="B25" s="4" t="s">
        <v>5</v>
      </c>
      <c r="C25" s="16">
        <f>SUM([1]Tabelle1!$R$60,[2]Tabelle1!$R$60,[3]Tabelle1!$R$60,[4]Tabelle1!$R$44)</f>
        <v>1.7786320190909088E-2</v>
      </c>
      <c r="D25" s="3">
        <f>[2]Tabelle1!$R$60 / C25</f>
        <v>5.8292864084639644E-3</v>
      </c>
    </row>
    <row r="26" spans="1:4" x14ac:dyDescent="0.25">
      <c r="A26" s="9"/>
      <c r="B26" s="11" t="s">
        <v>7</v>
      </c>
      <c r="C26" s="12"/>
      <c r="D26" s="12"/>
    </row>
    <row r="27" spans="1:4" x14ac:dyDescent="0.25">
      <c r="A27" s="9"/>
      <c r="B27" s="2" t="s">
        <v>3</v>
      </c>
      <c r="C27" s="16">
        <f>SUM([1]Tabelle1!$R$62,[2]Tabelle1!$R$62,[3]Tabelle1!$R$62,[4]Tabelle1!$R$46)</f>
        <v>0.9315288181818181</v>
      </c>
      <c r="D27" s="3">
        <f>[2]Tabelle1!$R$62 / C27</f>
        <v>0.1079530355621653</v>
      </c>
    </row>
    <row r="28" spans="1:4" x14ac:dyDescent="0.25">
      <c r="A28" s="9"/>
      <c r="B28" s="4" t="s">
        <v>4</v>
      </c>
      <c r="C28" s="16">
        <f>SUM([1]Tabelle1!$R$63,[2]Tabelle1!$R$63,[3]Tabelle1!$R$63,[4]Tabelle1!$R$47)</f>
        <v>3.6602060909090905</v>
      </c>
      <c r="D28" s="3">
        <f>[2]Tabelle1!$R$63 / C28</f>
        <v>0.1783478809079479</v>
      </c>
    </row>
    <row r="29" spans="1:4" x14ac:dyDescent="0.25">
      <c r="A29" s="9"/>
      <c r="B29" s="4" t="s">
        <v>5</v>
      </c>
      <c r="C29" s="16">
        <f>SUM([1]Tabelle1!$R$64,[2]Tabelle1!$R$64,[3]Tabelle1!$R$64,[4]Tabelle1!$R$48)</f>
        <v>0.15359406363636366</v>
      </c>
      <c r="D29" s="3">
        <f>[2]Tabelle1!$R$64 / C29</f>
        <v>0.13726110508413941</v>
      </c>
    </row>
    <row r="30" spans="1:4" x14ac:dyDescent="0.25">
      <c r="A30" s="10"/>
      <c r="B30" s="13" t="s">
        <v>8</v>
      </c>
      <c r="C30" s="13"/>
      <c r="D30" s="5">
        <f>1 - AVERAGE(D19,D20,D21,D23:D25,D27:D29)</f>
        <v>0.93856333984653473</v>
      </c>
    </row>
    <row r="31" spans="1:4" x14ac:dyDescent="0.25">
      <c r="A31" s="14" t="s">
        <v>11</v>
      </c>
      <c r="B31" s="11" t="s">
        <v>2</v>
      </c>
      <c r="C31" s="12"/>
      <c r="D31" s="12"/>
    </row>
    <row r="32" spans="1:4" x14ac:dyDescent="0.25">
      <c r="A32" s="9"/>
      <c r="B32" s="4" t="s">
        <v>3</v>
      </c>
      <c r="C32" s="16">
        <f>SUM([1]Tabelle1!$R$54,[2]Tabelle1!$R$54,[3]Tabelle1!$R$54,[4]Tabelle1!$R$38)</f>
        <v>0.60009332727272724</v>
      </c>
      <c r="D32" s="3">
        <f>[3]Tabelle1!$R$54 / C32</f>
        <v>0.11707875862824126</v>
      </c>
    </row>
    <row r="33" spans="1:4" x14ac:dyDescent="0.25">
      <c r="A33" s="9"/>
      <c r="B33" s="4" t="s">
        <v>4</v>
      </c>
      <c r="C33" s="16">
        <f>SUM([1]Tabelle1!$R$55,[2]Tabelle1!$R$55,[3]Tabelle1!$R$55,[4]Tabelle1!$R$39)</f>
        <v>1.128244909090909</v>
      </c>
      <c r="D33" s="3">
        <f>[3]Tabelle1!$R$55 / C33</f>
        <v>0.1299314929527712</v>
      </c>
    </row>
    <row r="34" spans="1:4" x14ac:dyDescent="0.25">
      <c r="A34" s="9"/>
      <c r="B34" s="4" t="s">
        <v>5</v>
      </c>
      <c r="C34" s="16">
        <f>SUM([1]Tabelle1!$R$56,[2]Tabelle1!$R$56,[3]Tabelle1!$R$56,[4]Tabelle1!$R$40)</f>
        <v>1.8262632918181816E-2</v>
      </c>
      <c r="D34" s="3">
        <f>[3]Tabelle1!$R$56 / C34</f>
        <v>5.0615419053927219E-2</v>
      </c>
    </row>
    <row r="35" spans="1:4" x14ac:dyDescent="0.25">
      <c r="A35" s="9"/>
      <c r="B35" s="11" t="s">
        <v>6</v>
      </c>
      <c r="C35" s="12"/>
      <c r="D35" s="12"/>
    </row>
    <row r="36" spans="1:4" x14ac:dyDescent="0.25">
      <c r="A36" s="9"/>
      <c r="B36" s="2" t="s">
        <v>3</v>
      </c>
      <c r="C36" s="16">
        <f>SUM([1]Tabelle1!$R$58,[2]Tabelle1!$R$58,[3]Tabelle1!$R$58,[4]Tabelle1!$R$42)</f>
        <v>0.60006976363636366</v>
      </c>
      <c r="D36" s="3">
        <f>[3]Tabelle1!$R$58 / C36</f>
        <v>0.11708259860815576</v>
      </c>
    </row>
    <row r="37" spans="1:4" x14ac:dyDescent="0.25">
      <c r="A37" s="9"/>
      <c r="B37" s="4" t="s">
        <v>4</v>
      </c>
      <c r="C37" s="16">
        <f>SUM([1]Tabelle1!$R$59,[2]Tabelle1!$R$59,[3]Tabelle1!$R$59,[4]Tabelle1!$R$43)</f>
        <v>1.128244909090909</v>
      </c>
      <c r="D37" s="3">
        <f>[3]Tabelle1!$R$59 / C37</f>
        <v>0.1299314929527712</v>
      </c>
    </row>
    <row r="38" spans="1:4" x14ac:dyDescent="0.25">
      <c r="A38" s="9"/>
      <c r="B38" s="4" t="s">
        <v>5</v>
      </c>
      <c r="C38" s="16">
        <f>SUM([1]Tabelle1!$R$60,[2]Tabelle1!$R$60,[3]Tabelle1!$R$60,[4]Tabelle1!$R$44)</f>
        <v>1.7786320190909088E-2</v>
      </c>
      <c r="D38" s="3">
        <f>[3]Tabelle1!$R$60 / C38</f>
        <v>4.7199087945024948E-2</v>
      </c>
    </row>
    <row r="39" spans="1:4" x14ac:dyDescent="0.25">
      <c r="A39" s="9"/>
      <c r="B39" s="11" t="s">
        <v>7</v>
      </c>
      <c r="C39" s="12"/>
      <c r="D39" s="12"/>
    </row>
    <row r="40" spans="1:4" x14ac:dyDescent="0.25">
      <c r="A40" s="9"/>
      <c r="B40" s="2" t="s">
        <v>3</v>
      </c>
      <c r="C40" s="16">
        <f>SUM([1]Tabelle1!$R$62,[2]Tabelle1!$R$62,[3]Tabelle1!$R$62,[4]Tabelle1!$R$46)</f>
        <v>0.9315288181818181</v>
      </c>
      <c r="D40" s="3">
        <f>[3]Tabelle1!$R$62 / C40</f>
        <v>0.2306560173759325</v>
      </c>
    </row>
    <row r="41" spans="1:4" x14ac:dyDescent="0.25">
      <c r="A41" s="9"/>
      <c r="B41" s="4" t="s">
        <v>4</v>
      </c>
      <c r="C41" s="16">
        <f>SUM([1]Tabelle1!$R$63,[2]Tabelle1!$R$63,[3]Tabelle1!$R$63,[4]Tabelle1!$R$47)</f>
        <v>3.6602060909090905</v>
      </c>
      <c r="D41" s="3">
        <f>[3]Tabelle1!$R$63 / C41</f>
        <v>0.22738883530825529</v>
      </c>
    </row>
    <row r="42" spans="1:4" x14ac:dyDescent="0.25">
      <c r="A42" s="9"/>
      <c r="B42" s="4" t="s">
        <v>5</v>
      </c>
      <c r="C42" s="16">
        <f>SUM([1]Tabelle1!$R$64,[2]Tabelle1!$R$64,[3]Tabelle1!$R$64,[4]Tabelle1!$R$48)</f>
        <v>0.15359406363636366</v>
      </c>
      <c r="D42" s="3">
        <f>[3]Tabelle1!$R$64 / C42</f>
        <v>0.21833626737586392</v>
      </c>
    </row>
    <row r="43" spans="1:4" x14ac:dyDescent="0.25">
      <c r="A43" s="10"/>
      <c r="B43" s="13" t="s">
        <v>8</v>
      </c>
      <c r="C43" s="13"/>
      <c r="D43" s="5">
        <f>1 - AVERAGE(D32,D33,D34,D36:D38,D40:D42)</f>
        <v>0.85908666997767291</v>
      </c>
    </row>
    <row r="44" spans="1:4" x14ac:dyDescent="0.25">
      <c r="A44" s="15" t="s">
        <v>12</v>
      </c>
      <c r="B44" s="11" t="s">
        <v>2</v>
      </c>
      <c r="C44" s="12"/>
      <c r="D44" s="12"/>
    </row>
    <row r="45" spans="1:4" x14ac:dyDescent="0.25">
      <c r="A45" s="9"/>
      <c r="B45" s="4" t="s">
        <v>3</v>
      </c>
      <c r="C45" s="16">
        <f>SUM([1]Tabelle1!$R$54,[2]Tabelle1!$R$54,[3]Tabelle1!$R$54,[4]Tabelle1!$R$38)</f>
        <v>0.60009332727272724</v>
      </c>
      <c r="D45" s="3">
        <f>[4]Tabelle1!$R$38 / C45</f>
        <v>9.0548036876567067E-2</v>
      </c>
    </row>
    <row r="46" spans="1:4" x14ac:dyDescent="0.25">
      <c r="A46" s="9"/>
      <c r="B46" s="4" t="s">
        <v>4</v>
      </c>
      <c r="C46" s="16">
        <f>SUM([1]Tabelle1!$R$55,[2]Tabelle1!$R$55,[3]Tabelle1!$R$55,[4]Tabelle1!$R$39)</f>
        <v>1.128244909090909</v>
      </c>
      <c r="D46" s="3">
        <f>[4]Tabelle1!$R$39 / C46</f>
        <v>0.12697275430366747</v>
      </c>
    </row>
    <row r="47" spans="1:4" x14ac:dyDescent="0.25">
      <c r="A47" s="9"/>
      <c r="B47" s="4" t="s">
        <v>5</v>
      </c>
      <c r="C47" s="16">
        <f>SUM([1]Tabelle1!$R$56,[2]Tabelle1!$R$56,[3]Tabelle1!$R$56,[4]Tabelle1!$R$40)</f>
        <v>1.8262632918181816E-2</v>
      </c>
      <c r="D47" s="3">
        <f>[4]Tabelle1!$R$40 / C47</f>
        <v>8.3788505968890176E-2</v>
      </c>
    </row>
    <row r="48" spans="1:4" x14ac:dyDescent="0.25">
      <c r="A48" s="9"/>
      <c r="B48" s="11" t="s">
        <v>6</v>
      </c>
      <c r="C48" s="12"/>
      <c r="D48" s="12"/>
    </row>
    <row r="49" spans="1:4" x14ac:dyDescent="0.25">
      <c r="A49" s="9"/>
      <c r="B49" s="2" t="s">
        <v>3</v>
      </c>
      <c r="C49" s="16">
        <f>SUM([1]Tabelle1!$R$58,[2]Tabelle1!$R$58,[3]Tabelle1!$R$58,[4]Tabelle1!$R$42)</f>
        <v>0.60006976363636366</v>
      </c>
      <c r="D49" s="3">
        <f>[4]Tabelle1!$R$42 / C49</f>
        <v>9.054659311279474E-2</v>
      </c>
    </row>
    <row r="50" spans="1:4" x14ac:dyDescent="0.25">
      <c r="A50" s="9"/>
      <c r="B50" s="4" t="s">
        <v>4</v>
      </c>
      <c r="C50" s="16">
        <f>SUM([1]Tabelle1!$R$59,[2]Tabelle1!$R$59,[3]Tabelle1!$R$59,[4]Tabelle1!$R$43)</f>
        <v>1.128244909090909</v>
      </c>
      <c r="D50" s="3">
        <f>[4]Tabelle1!$R$43 / C50</f>
        <v>0.12697275430366747</v>
      </c>
    </row>
    <row r="51" spans="1:4" x14ac:dyDescent="0.25">
      <c r="A51" s="9"/>
      <c r="B51" s="4" t="s">
        <v>5</v>
      </c>
      <c r="C51" s="16">
        <f>SUM([1]Tabelle1!$R$60,[2]Tabelle1!$R$60,[3]Tabelle1!$R$60,[4]Tabelle1!$R$44)</f>
        <v>1.7786320190909088E-2</v>
      </c>
      <c r="D51" s="3">
        <f>[4]Tabelle1!$R$44 / C51</f>
        <v>6.4707318802083594E-2</v>
      </c>
    </row>
    <row r="52" spans="1:4" x14ac:dyDescent="0.25">
      <c r="A52" s="9"/>
      <c r="B52" s="11" t="s">
        <v>7</v>
      </c>
      <c r="C52" s="12"/>
      <c r="D52" s="12"/>
    </row>
    <row r="53" spans="1:4" x14ac:dyDescent="0.25">
      <c r="A53" s="9"/>
      <c r="B53" s="2" t="s">
        <v>3</v>
      </c>
      <c r="C53" s="16">
        <f>SUM([1]Tabelle1!$R$62,[2]Tabelle1!$R$62,[3]Tabelle1!$R$62,[4]Tabelle1!$R$46)</f>
        <v>0.9315288181818181</v>
      </c>
      <c r="D53" s="3">
        <f>[4]Tabelle1!$R$46 / C53</f>
        <v>0.12667953375179825</v>
      </c>
    </row>
    <row r="54" spans="1:4" x14ac:dyDescent="0.25">
      <c r="A54" s="9"/>
      <c r="B54" s="4" t="s">
        <v>4</v>
      </c>
      <c r="C54" s="16">
        <f>SUM([1]Tabelle1!$R$63,[2]Tabelle1!$R$63,[3]Tabelle1!$R$63,[4]Tabelle1!$R$47)</f>
        <v>3.6602060909090905</v>
      </c>
      <c r="D54" s="3">
        <f>[4]Tabelle1!$R$47 / C54</f>
        <v>0.19113198469425483</v>
      </c>
    </row>
    <row r="55" spans="1:4" x14ac:dyDescent="0.25">
      <c r="A55" s="9"/>
      <c r="B55" s="4" t="s">
        <v>5</v>
      </c>
      <c r="C55" s="16">
        <f>SUM([1]Tabelle1!$R$64,[2]Tabelle1!$R$64,[3]Tabelle1!$R$64,[4]Tabelle1!$R$48)</f>
        <v>0.15359406363636366</v>
      </c>
      <c r="D55" s="3">
        <f>[4]Tabelle1!$R$48 / C55</f>
        <v>0.15352576067245022</v>
      </c>
    </row>
    <row r="56" spans="1:4" x14ac:dyDescent="0.25">
      <c r="A56" s="10"/>
      <c r="B56" s="13" t="s">
        <v>8</v>
      </c>
      <c r="C56" s="13"/>
      <c r="D56" s="5">
        <f>1 - AVERAGE(D45,D46,D47,D49:D51,D53:D55)</f>
        <v>0.88279186194598069</v>
      </c>
    </row>
  </sheetData>
  <mergeCells count="24">
    <mergeCell ref="A44:A56"/>
    <mergeCell ref="B44:D44"/>
    <mergeCell ref="B48:D48"/>
    <mergeCell ref="B52:D52"/>
    <mergeCell ref="B56:C56"/>
    <mergeCell ref="A31:A43"/>
    <mergeCell ref="B31:D31"/>
    <mergeCell ref="B35:D35"/>
    <mergeCell ref="B39:D39"/>
    <mergeCell ref="B43:C43"/>
    <mergeCell ref="A18:A30"/>
    <mergeCell ref="B18:D18"/>
    <mergeCell ref="B22:D22"/>
    <mergeCell ref="B26:D26"/>
    <mergeCell ref="B30:C30"/>
    <mergeCell ref="A1:D2"/>
    <mergeCell ref="A3:A4"/>
    <mergeCell ref="B3:B4"/>
    <mergeCell ref="C3:C4"/>
    <mergeCell ref="A5:A17"/>
    <mergeCell ref="B5:D5"/>
    <mergeCell ref="B9:D9"/>
    <mergeCell ref="B13:D13"/>
    <mergeCell ref="B17:C17"/>
  </mergeCells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D.</dc:creator>
  <cp:lastModifiedBy>Benjamin D.</cp:lastModifiedBy>
  <dcterms:created xsi:type="dcterms:W3CDTF">2023-07-17T17:30:42Z</dcterms:created>
  <dcterms:modified xsi:type="dcterms:W3CDTF">2023-10-17T20:30:37Z</dcterms:modified>
</cp:coreProperties>
</file>